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atecard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<sst xmlns="http://schemas.openxmlformats.org/spreadsheetml/2006/main" count="48" uniqueCount="33">
  <si>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PER YEAR</t>
  </si>
  <si>
    <t>fee/month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</si>
  <si>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</si>
  <si>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</si>
  <si>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</si>
  <si>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</si>
  <si>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</si>
  <si>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</si>
  <si>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</si>
  <si>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</si>
  <si>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</si>
  <si>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</si>
  <si>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</si>
  <si>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</si>
  <si>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Calculation of Full Membership Fees:</t>
  </si>
  <si>
    <t>Remaining number of months*</t>
  </si>
  <si>
    <t>*note: if joining month is July, then remaining number of months will be (12-7=) 5 months.</t>
  </si>
  <si>
    <t>(GBP)</t>
  </si>
  <si>
    <t>GBP</t>
  </si>
  <si>
    <t>Max membership fee</t>
  </si>
  <si>
    <t>Pro-rata rate for new members joining mid-year</t>
  </si>
  <si>
    <t>FULL MEMBER</t>
  </si>
  <si>
    <t>half the fees that would be paid as a Full Member.</t>
  </si>
  <si>
    <t>CONSOCIATE MEMBER:</t>
  </si>
  <si>
    <t>ASSOCIATE:</t>
  </si>
  <si>
    <t>p.a</t>
  </si>
  <si>
    <t>p.a.</t>
  </si>
  <si>
    <t>£1250 p.a.</t>
  </si>
  <si>
    <t>Total pro-rata membership fee</t>
  </si>
  <si>
    <t>£5,000 p.a. for 1 to 10 ships, then £350 for each additional ship, capped at £20,000 p.a.</t>
  </si>
  <si>
    <r>
      <t xml:space="preserve">Total number of ships: </t>
    </r>
    <r>
      <rPr>
        <b/>
        <u val="single"/>
        <sz val="11"/>
        <color indexed="30"/>
        <rFont val="Calibri"/>
        <family val="2"/>
      </rPr>
      <t>1 to 10</t>
    </r>
  </si>
  <si>
    <r>
      <t xml:space="preserve">Total number of ships: </t>
    </r>
    <r>
      <rPr>
        <b/>
        <u val="single"/>
        <sz val="11"/>
        <color indexed="30"/>
        <rFont val="Calibri"/>
        <family val="2"/>
      </rPr>
      <t>11 or more</t>
    </r>
  </si>
  <si>
    <t>INTERCARGO FEES RATE CARD 1 JANUARY - 31 DECEMBER 2024 (GBP)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</si>
</sst>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0" xfId="0" applyFont="1" applyAlignment="1">
      <alignment horizontal="right"/>
    </xf>
    <xf numFmtId="0" fontId="0" fillId="0" borderId="0" xfId="0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45" zoomScaleNormal="145" zoomScalePageLayoutView="0" workbookViewId="0" topLeftCell="A16">
      <selection activeCell="D36" sqref="D36"/>
    </sheetView>
  </sheetViews>
  <sheetFormatPr defaultColWidth="9.140625" defaultRowHeight="15"/>
  <cols>
    <col min="1" max="1" width="20.00390625" style="0" customWidth="1"/>
    <col min="2" max="2" width="18.00390625" style="0" customWidth="1"/>
    <col min="3" max="3" width="11.00390625" style="0" customWidth="1"/>
  </cols>
  <sheetData>
    <row r="1" ht="15">
      <c r="A1" s="5" t="s">
        <v>32</v>
      </c>
    </row>
    <row r="2" ht="15">
      <c r="D2" t="s">
        <v>20</v>
      </c>
    </row>
    <row r="3" spans="2:15" ht="1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</row>
    <row r="4" ht="15">
      <c r="A4" s="4" t="s">
        <v>24</v>
      </c>
    </row>
    <row r="5" spans="1:15" ht="15">
      <c r="A5" t="s">
        <v>27</v>
      </c>
      <c r="B5">
        <v>1250</v>
      </c>
      <c r="C5" s="1">
        <f>B5/12</f>
        <v>104.16666666666667</v>
      </c>
      <c r="D5">
        <v>1250</v>
      </c>
      <c r="E5" s="1">
        <f>D5*11/12</f>
        <v>1145.8333333333333</v>
      </c>
      <c r="F5" s="1">
        <f>D5*10/12</f>
        <v>1041.6666666666667</v>
      </c>
      <c r="G5" s="1">
        <f>D5*9/12</f>
        <v>937.5</v>
      </c>
      <c r="H5" s="1">
        <f>D5*8/12</f>
        <v>833.3333333333334</v>
      </c>
      <c r="I5" s="1">
        <f>D5*7/12</f>
        <v>729.1666666666666</v>
      </c>
      <c r="J5" s="1">
        <f>D5*6/12</f>
        <v>625</v>
      </c>
      <c r="K5" s="1">
        <f>D5*5/12</f>
        <v>520.8333333333334</v>
      </c>
      <c r="L5" s="1">
        <f>D5*4/12</f>
        <v>416.6666666666667</v>
      </c>
      <c r="M5" s="1">
        <f>D5*3/12</f>
        <v>312.5</v>
      </c>
      <c r="N5" s="1">
        <f>D5*2/12</f>
        <v>208.33333333333334</v>
      </c>
      <c r="O5" s="1">
        <f>D5*1/12</f>
        <v>104.16666666666667</v>
      </c>
    </row>
    <row r="7" ht="15">
      <c r="A7" s="4" t="s">
        <v>21</v>
      </c>
    </row>
    <row r="8" ht="15">
      <c r="A8" t="s">
        <v>29</v>
      </c>
    </row>
    <row r="10" ht="15">
      <c r="A10" t="s">
        <v>14</v>
      </c>
    </row>
    <row r="11" spans="2:5" ht="15">
      <c r="B11" s="6" t="s">
        <v>30</v>
      </c>
      <c r="C11" s="6"/>
      <c r="D11" s="2">
        <v>5000</v>
      </c>
      <c r="E11" t="s">
        <v>26</v>
      </c>
    </row>
    <row r="12" spans="2:4" ht="15">
      <c r="B12" s="6" t="s">
        <v>15</v>
      </c>
      <c r="C12" s="6"/>
      <c r="D12" s="2">
        <v>0</v>
      </c>
    </row>
    <row r="13" spans="2:5" ht="15">
      <c r="B13" s="8" t="s">
        <v>28</v>
      </c>
      <c r="C13" s="8"/>
      <c r="D13" s="3">
        <f>5000*D12/12</f>
        <v>0</v>
      </c>
      <c r="E13" t="s">
        <v>18</v>
      </c>
    </row>
    <row r="14" spans="2:3" ht="15">
      <c r="B14" s="6"/>
      <c r="C14" s="6"/>
    </row>
    <row r="15" spans="2:5" ht="15">
      <c r="B15" s="7" t="s">
        <v>19</v>
      </c>
      <c r="C15" s="7"/>
      <c r="D15">
        <v>20000</v>
      </c>
      <c r="E15" t="s">
        <v>18</v>
      </c>
    </row>
    <row r="16" spans="2:4" ht="15">
      <c r="B16" s="6"/>
      <c r="C16" s="6"/>
      <c r="D16" s="2"/>
    </row>
    <row r="17" spans="2:4" ht="15">
      <c r="B17" s="6" t="s">
        <v>31</v>
      </c>
      <c r="C17" s="6"/>
      <c r="D17" s="2">
        <v>0</v>
      </c>
    </row>
    <row r="18" spans="2:4" ht="15">
      <c r="B18" s="6" t="s">
        <v>15</v>
      </c>
      <c r="C18" s="6"/>
      <c r="D18" s="2">
        <v>0</v>
      </c>
    </row>
    <row r="19" spans="2:5" ht="15">
      <c r="B19" s="6" t="s">
        <v>28</v>
      </c>
      <c r="C19" s="6"/>
      <c r="D19" s="3">
        <f>(5000+350*(D17-10))*D18/12</f>
        <v>0</v>
      </c>
      <c r="E19" t="s">
        <v>17</v>
      </c>
    </row>
    <row r="20" ht="15">
      <c r="B20" t="s">
        <v>16</v>
      </c>
    </row>
    <row r="22" ht="15">
      <c r="A22" s="4" t="s">
        <v>23</v>
      </c>
    </row>
    <row r="23" ht="15">
      <c r="A23" t="s">
        <v>22</v>
      </c>
    </row>
    <row r="25" ht="15">
      <c r="A25" t="s">
        <v>14</v>
      </c>
    </row>
    <row r="26" spans="2:5" ht="15">
      <c r="B26" s="6" t="s">
        <v>30</v>
      </c>
      <c r="C26" s="6"/>
      <c r="D26" s="2">
        <f>D11/2</f>
        <v>2500</v>
      </c>
      <c r="E26" t="s">
        <v>25</v>
      </c>
    </row>
    <row r="27" spans="2:4" ht="15">
      <c r="B27" s="6" t="s">
        <v>15</v>
      </c>
      <c r="C27" s="6"/>
      <c r="D27" s="2">
        <v>0</v>
      </c>
    </row>
    <row r="28" spans="2:5" ht="15">
      <c r="B28" s="8" t="s">
        <v>28</v>
      </c>
      <c r="C28" s="8"/>
      <c r="D28" s="3">
        <f>5000*D27/12/2</f>
        <v>0</v>
      </c>
      <c r="E28" t="s">
        <v>18</v>
      </c>
    </row>
    <row r="29" spans="2:3" ht="15">
      <c r="B29" s="6"/>
      <c r="C29" s="6"/>
    </row>
    <row r="30" spans="2:5" ht="15">
      <c r="B30" s="7" t="s">
        <v>19</v>
      </c>
      <c r="C30" s="7"/>
      <c r="D30">
        <f>D15/2</f>
        <v>10000</v>
      </c>
      <c r="E30" t="s">
        <v>18</v>
      </c>
    </row>
    <row r="31" spans="2:4" ht="15">
      <c r="B31" s="6"/>
      <c r="C31" s="6"/>
      <c r="D31" s="2"/>
    </row>
    <row r="32" spans="2:4" ht="15">
      <c r="B32" s="6" t="s">
        <v>31</v>
      </c>
      <c r="C32" s="6"/>
      <c r="D32" s="2">
        <v>0</v>
      </c>
    </row>
    <row r="33" spans="2:4" ht="15">
      <c r="B33" s="6" t="s">
        <v>15</v>
      </c>
      <c r="C33" s="6"/>
      <c r="D33" s="2">
        <v>0</v>
      </c>
    </row>
    <row r="34" spans="2:5" ht="15">
      <c r="B34" s="6" t="s">
        <v>28</v>
      </c>
      <c r="C34" s="6"/>
      <c r="D34" s="3">
        <f>(5000+350*(D32-10))*D33/12/2</f>
        <v>0</v>
      </c>
      <c r="E34" t="s">
        <v>17</v>
      </c>
    </row>
    <row r="35" ht="15">
      <c r="B35" t="s">
        <v>16</v>
      </c>
    </row>
  </sheetData>
  <sheetProtection/>
  <mergeCells count="18">
    <mergeCell ref="B32:C32"/>
    <mergeCell ref="B33:C33"/>
    <mergeCell ref="B34:C34"/>
    <mergeCell ref="B26:C26"/>
    <mergeCell ref="B27:C27"/>
    <mergeCell ref="B28:C28"/>
    <mergeCell ref="B29:C29"/>
    <mergeCell ref="B30:C30"/>
    <mergeCell ref="B31:C31"/>
    <mergeCell ref="B17:C17"/>
    <mergeCell ref="B18:C18"/>
    <mergeCell ref="B19:C19"/>
    <mergeCell ref="B11:C11"/>
    <mergeCell ref="B16:C16"/>
    <mergeCell ref="B14:C14"/>
    <mergeCell ref="B15:C15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Xianyong Zhou</dc:creator>
  <cp:keywords/>
  <dc:description/>
  <cp:lastModifiedBy>Tonya Dendrinou</cp:lastModifiedBy>
  <dcterms:created xsi:type="dcterms:W3CDTF">2016-06-22T15:15:47Z</dcterms:created>
  <dcterms:modified xsi:type="dcterms:W3CDTF">2024-01-16T11:40:07Z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