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yrto/Downloads/"/>
    </mc:Choice>
  </mc:AlternateContent>
  <xr:revisionPtr revIDLastSave="0" documentId="8_{C6C9C00E-65A1-B844-9441-D746EA1E11BD}" xr6:coauthVersionLast="47" xr6:coauthVersionMax="47" xr10:uidLastSave="{00000000-0000-0000-0000-000000000000}"/>
  <bookViews>
    <workbookView xWindow="0" yWindow="0" windowWidth="28800" windowHeight="18000" xr2:uid="{98750B95-6D0E-5C42-BBBE-81E6C4D0B5C6}"/>
  </bookViews>
  <sheets>
    <sheet name="Ratecar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N9" i="3"/>
  <c r="M9" i="3"/>
  <c r="L9" i="3"/>
  <c r="K9" i="3"/>
  <c r="J9" i="3"/>
  <c r="I9" i="3"/>
  <c r="H9" i="3"/>
  <c r="G9" i="3"/>
  <c r="F9" i="3"/>
  <c r="E9" i="3"/>
  <c r="C9" i="3"/>
  <c r="D32" i="3"/>
  <c r="D38" i="3"/>
  <c r="D23" i="3"/>
  <c r="D17" i="3"/>
  <c r="K5" i="3"/>
  <c r="D34" i="3"/>
  <c r="D30" i="3"/>
  <c r="O5" i="3"/>
  <c r="N5" i="3"/>
  <c r="M5" i="3"/>
  <c r="L5" i="3"/>
  <c r="J5" i="3"/>
  <c r="I5" i="3"/>
  <c r="H5" i="3"/>
  <c r="G5" i="3"/>
  <c r="F5" i="3"/>
  <c r="E5" i="3"/>
  <c r="C5" i="3"/>
</calcChain>
</file>

<file path=xl/sharedStrings.xml><?xml version="1.0" encoding="utf-8"?>
<sst xmlns="http://schemas.openxmlformats.org/spreadsheetml/2006/main" count="64" uniqueCount="35">
  <si>
    <t>PER YEAR</t>
  </si>
  <si>
    <t>fee/month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</si>
  <si>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</si>
  <si>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</si>
  <si>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</si>
  <si>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</si>
  <si>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</si>
  <si>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</si>
  <si>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</si>
  <si>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</si>
  <si>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</si>
  <si>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</si>
  <si>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</si>
  <si>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</si>
  <si>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Calculation of Full Membership Fees:</t>
  </si>
  <si>
    <t>Remaining number of months*</t>
  </si>
  <si>
    <t>*note: if joining month is July, then remaining number of months will be (12-7=) 5 months.</t>
  </si>
  <si>
    <t>(GBP)</t>
  </si>
  <si>
    <t>GBP</t>
  </si>
  <si>
    <t>Max membership fee</t>
  </si>
  <si>
    <t>Pro-rata rate for new members joining mid-year</t>
  </si>
  <si>
    <t>FULL MEMBER</t>
  </si>
  <si>
    <t>half the fees that would be paid as a Full Member.</t>
  </si>
  <si>
    <t>CONSOCIATE MEMBER:</t>
  </si>
  <si>
    <t>ASSOCIATE:</t>
  </si>
  <si>
    <t>p.a</t>
  </si>
  <si>
    <t>p.a.</t>
  </si>
  <si>
    <t>Total pro-rata membership fee</t>
  </si>
  <si>
    <t>£5,000 p.a. for 1 to 10 ships, then £350 for each additional ship, capped at £20,000 p.a.</t>
  </si>
  <si>
    <r>
      <t xml:space="preserve">Total number of ships: </t>
    </r>
    <r>
      <rPr>
        <b/>
        <u/>
        <sz val="11"/>
        <color indexed="30"/>
        <rFont val="Calibri"/>
        <family val="2"/>
      </rPr>
      <t>1 to 10</t>
    </r>
  </si>
  <si>
    <r>
      <t xml:space="preserve">Total number of ships: </t>
    </r>
    <r>
      <rPr>
        <b/>
        <u/>
        <sz val="11"/>
        <color indexed="30"/>
        <rFont val="Calibri"/>
        <family val="2"/>
      </rPr>
      <t>11 or more</t>
    </r>
  </si>
  <si>
    <t>£1500 p.a.</t>
  </si>
  <si>
    <t>ADVISORY ASSOCIATE:</t>
  </si>
  <si>
    <t>£2500 p.a.</t>
  </si>
  <si>
    <t>INTERCARGO FEES RATE CARD 1 JANUARY - 31 DECEMBER 2026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</si>
</sst>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indexed="3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76A6-1ABC-5A4D-B219-091901780C12}">
  <dimension ref="A1:O39"/>
  <sheetViews>
    <sheetView tabSelected="1" zoomScale="145" zoomScaleNormal="145" workbookViewId="0">
      <selection activeCell="G13" sqref="G13"/>
    </sheetView>
  </sheetViews>
  <sheetFormatPr baseColWidth="10" defaultRowHeight="15" x14ac:dyDescent="0.2"/>
  <cols>
    <col min="1" max="1" width="20" customWidth="1"/>
    <col min="2" max="2" width="18" customWidth="1"/>
    <col min="3" max="3" width="11" customWidth="1"/>
    <col min="4" max="256" width="8.83203125" customWidth="1"/>
  </cols>
  <sheetData>
    <row r="1" spans="1:15" x14ac:dyDescent="0.2">
      <c r="A1" s="5" t="s">
        <v>34</v>
      </c>
    </row>
    <row r="2" spans="1:15" x14ac:dyDescent="0.2">
      <c r="D2" t="s">
        <v>20</v>
      </c>
    </row>
    <row r="3" spans="1:15" x14ac:dyDescent="0.2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2">
      <c r="A4" s="4" t="s">
        <v>24</v>
      </c>
    </row>
    <row r="5" spans="1:15" x14ac:dyDescent="0.2">
      <c r="A5" t="s">
        <v>31</v>
      </c>
      <c r="B5">
        <v>1500</v>
      </c>
      <c r="C5" s="1">
        <f>B5/12</f>
        <v>125</v>
      </c>
      <c r="D5">
        <v>1250</v>
      </c>
      <c r="E5" s="1">
        <f>D5*11/12</f>
        <v>1145.8333333333333</v>
      </c>
      <c r="F5" s="1">
        <f>D5*10/12</f>
        <v>1041.6666666666667</v>
      </c>
      <c r="G5" s="1">
        <f>D5*9/12</f>
        <v>937.5</v>
      </c>
      <c r="H5" s="1">
        <f>D5*8/12</f>
        <v>833.33333333333337</v>
      </c>
      <c r="I5" s="1">
        <f>D5*7/12</f>
        <v>729.16666666666663</v>
      </c>
      <c r="J5" s="1">
        <f>D5*6/12</f>
        <v>625</v>
      </c>
      <c r="K5" s="1">
        <f>D5*5/12</f>
        <v>520.83333333333337</v>
      </c>
      <c r="L5" s="1">
        <f>D5*4/12</f>
        <v>416.66666666666669</v>
      </c>
      <c r="M5" s="1">
        <f>D5*3/12</f>
        <v>312.5</v>
      </c>
      <c r="N5" s="1">
        <f>D5*2/12</f>
        <v>208.33333333333334</v>
      </c>
      <c r="O5" s="1">
        <f>D5*1/12</f>
        <v>104.16666666666667</v>
      </c>
    </row>
    <row r="6" spans="1:15" x14ac:dyDescent="0.2"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5</v>
      </c>
      <c r="H7" t="s">
        <v>6</v>
      </c>
      <c r="I7" t="s">
        <v>7</v>
      </c>
      <c r="J7" t="s">
        <v>8</v>
      </c>
      <c r="K7" t="s">
        <v>9</v>
      </c>
      <c r="L7" t="s">
        <v>10</v>
      </c>
      <c r="M7" t="s">
        <v>11</v>
      </c>
      <c r="N7" t="s">
        <v>12</v>
      </c>
      <c r="O7" t="s">
        <v>13</v>
      </c>
    </row>
    <row r="8" spans="1:15" x14ac:dyDescent="0.2">
      <c r="A8" s="4" t="s">
        <v>32</v>
      </c>
    </row>
    <row r="9" spans="1:15" x14ac:dyDescent="0.2">
      <c r="A9" t="s">
        <v>33</v>
      </c>
      <c r="B9">
        <v>2500</v>
      </c>
      <c r="C9" s="1">
        <f>B9/12</f>
        <v>208.33333333333334</v>
      </c>
      <c r="D9" s="1">
        <v>2500</v>
      </c>
      <c r="E9" s="1">
        <f>D9*11/12</f>
        <v>2291.6666666666665</v>
      </c>
      <c r="F9" s="1">
        <f>D9*10/12</f>
        <v>2083.3333333333335</v>
      </c>
      <c r="G9" s="1">
        <f>D9*9/12</f>
        <v>1875</v>
      </c>
      <c r="H9" s="1">
        <f>D9*8/12</f>
        <v>1666.6666666666667</v>
      </c>
      <c r="I9" s="1">
        <f>D9*7/12</f>
        <v>1458.3333333333333</v>
      </c>
      <c r="J9" s="1">
        <f>D9*6/12</f>
        <v>1250</v>
      </c>
      <c r="K9" s="1">
        <f>D9*5/12</f>
        <v>1041.6666666666667</v>
      </c>
      <c r="L9" s="1">
        <f>D9*4/12</f>
        <v>833.33333333333337</v>
      </c>
      <c r="M9" s="1">
        <f>D9*3/12</f>
        <v>625</v>
      </c>
      <c r="N9" s="1">
        <f>D9*2/12</f>
        <v>416.66666666666669</v>
      </c>
      <c r="O9" s="1">
        <f>D9*1/12</f>
        <v>208.33333333333334</v>
      </c>
    </row>
    <row r="11" spans="1:15" x14ac:dyDescent="0.2">
      <c r="A11" s="4" t="s">
        <v>21</v>
      </c>
    </row>
    <row r="12" spans="1:15" x14ac:dyDescent="0.2">
      <c r="A12" t="s">
        <v>28</v>
      </c>
    </row>
    <row r="14" spans="1:15" x14ac:dyDescent="0.2">
      <c r="A14" t="s">
        <v>14</v>
      </c>
    </row>
    <row r="15" spans="1:15" x14ac:dyDescent="0.2">
      <c r="B15" s="6" t="s">
        <v>29</v>
      </c>
      <c r="C15" s="6"/>
      <c r="D15" s="2">
        <v>5000</v>
      </c>
      <c r="E15" t="s">
        <v>26</v>
      </c>
    </row>
    <row r="16" spans="1:15" x14ac:dyDescent="0.2">
      <c r="B16" s="6" t="s">
        <v>15</v>
      </c>
      <c r="C16" s="6"/>
      <c r="D16" s="2">
        <v>0</v>
      </c>
    </row>
    <row r="17" spans="1:5" x14ac:dyDescent="0.2">
      <c r="B17" s="8" t="s">
        <v>27</v>
      </c>
      <c r="C17" s="8"/>
      <c r="D17" s="3">
        <f>5000*D16/12</f>
        <v>0</v>
      </c>
      <c r="E17" t="s">
        <v>18</v>
      </c>
    </row>
    <row r="18" spans="1:5" x14ac:dyDescent="0.2">
      <c r="B18" s="6"/>
      <c r="C18" s="6"/>
    </row>
    <row r="19" spans="1:5" x14ac:dyDescent="0.2">
      <c r="B19" s="7" t="s">
        <v>19</v>
      </c>
      <c r="C19" s="7"/>
      <c r="D19">
        <v>20000</v>
      </c>
      <c r="E19" t="s">
        <v>18</v>
      </c>
    </row>
    <row r="20" spans="1:5" x14ac:dyDescent="0.2">
      <c r="B20" s="6"/>
      <c r="C20" s="6"/>
      <c r="D20" s="2"/>
    </row>
    <row r="21" spans="1:5" x14ac:dyDescent="0.2">
      <c r="B21" s="6" t="s">
        <v>30</v>
      </c>
      <c r="C21" s="6"/>
      <c r="D21" s="2">
        <v>0</v>
      </c>
    </row>
    <row r="22" spans="1:5" x14ac:dyDescent="0.2">
      <c r="B22" s="6" t="s">
        <v>15</v>
      </c>
      <c r="C22" s="6"/>
      <c r="D22" s="2">
        <v>0</v>
      </c>
    </row>
    <row r="23" spans="1:5" x14ac:dyDescent="0.2">
      <c r="B23" s="6" t="s">
        <v>27</v>
      </c>
      <c r="C23" s="6"/>
      <c r="D23" s="3">
        <f>(5000+350*(D21-10))*D22/12</f>
        <v>0</v>
      </c>
      <c r="E23" t="s">
        <v>17</v>
      </c>
    </row>
    <row r="24" spans="1:5" x14ac:dyDescent="0.2">
      <c r="B24" t="s">
        <v>16</v>
      </c>
    </row>
    <row r="26" spans="1:5" x14ac:dyDescent="0.2">
      <c r="A26" s="4" t="s">
        <v>23</v>
      </c>
    </row>
    <row r="27" spans="1:5" x14ac:dyDescent="0.2">
      <c r="A27" t="s">
        <v>22</v>
      </c>
    </row>
    <row r="29" spans="1:5" x14ac:dyDescent="0.2">
      <c r="A29" t="s">
        <v>14</v>
      </c>
    </row>
    <row r="30" spans="1:5" x14ac:dyDescent="0.2">
      <c r="B30" s="6" t="s">
        <v>29</v>
      </c>
      <c r="C30" s="6"/>
      <c r="D30" s="2">
        <f>D15/2</f>
        <v>2500</v>
      </c>
      <c r="E30" t="s">
        <v>25</v>
      </c>
    </row>
    <row r="31" spans="1:5" x14ac:dyDescent="0.2">
      <c r="B31" s="6" t="s">
        <v>15</v>
      </c>
      <c r="C31" s="6"/>
      <c r="D31" s="2">
        <v>0</v>
      </c>
    </row>
    <row r="32" spans="1:5" x14ac:dyDescent="0.2">
      <c r="B32" s="8" t="s">
        <v>27</v>
      </c>
      <c r="C32" s="8"/>
      <c r="D32" s="3">
        <f>5000*D31/12/2</f>
        <v>0</v>
      </c>
      <c r="E32" t="s">
        <v>18</v>
      </c>
    </row>
    <row r="33" spans="2:5" x14ac:dyDescent="0.2">
      <c r="B33" s="6"/>
      <c r="C33" s="6"/>
    </row>
    <row r="34" spans="2:5" x14ac:dyDescent="0.2">
      <c r="B34" s="7" t="s">
        <v>19</v>
      </c>
      <c r="C34" s="7"/>
      <c r="D34">
        <f>D19/2</f>
        <v>10000</v>
      </c>
      <c r="E34" t="s">
        <v>18</v>
      </c>
    </row>
    <row r="35" spans="2:5" x14ac:dyDescent="0.2">
      <c r="B35" s="6"/>
      <c r="C35" s="6"/>
      <c r="D35" s="2"/>
    </row>
    <row r="36" spans="2:5" x14ac:dyDescent="0.2">
      <c r="B36" s="6" t="s">
        <v>30</v>
      </c>
      <c r="C36" s="6"/>
      <c r="D36" s="2">
        <v>0</v>
      </c>
    </row>
    <row r="37" spans="2:5" x14ac:dyDescent="0.2">
      <c r="B37" s="6" t="s">
        <v>15</v>
      </c>
      <c r="C37" s="6"/>
      <c r="D37" s="2">
        <v>0</v>
      </c>
    </row>
    <row r="38" spans="2:5" x14ac:dyDescent="0.2">
      <c r="B38" s="6" t="s">
        <v>27</v>
      </c>
      <c r="C38" s="6"/>
      <c r="D38" s="3">
        <f>(5000+350*(D36-10))*D37/12/2</f>
        <v>0</v>
      </c>
      <c r="E38" t="s">
        <v>17</v>
      </c>
    </row>
    <row r="39" spans="2:5" x14ac:dyDescent="0.2">
      <c r="B39" t="s">
        <v>16</v>
      </c>
    </row>
  </sheetData>
  <mergeCells count="18">
    <mergeCell ref="B36:C36"/>
    <mergeCell ref="B37:C37"/>
    <mergeCell ref="B38:C38"/>
    <mergeCell ref="B30:C30"/>
    <mergeCell ref="B31:C31"/>
    <mergeCell ref="B32:C32"/>
    <mergeCell ref="B33:C33"/>
    <mergeCell ref="B34:C34"/>
    <mergeCell ref="B35:C35"/>
    <mergeCell ref="B21:C21"/>
    <mergeCell ref="B22:C22"/>
    <mergeCell ref="B23:C23"/>
    <mergeCell ref="B15:C15"/>
    <mergeCell ref="B20:C20"/>
    <mergeCell ref="B18:C18"/>
    <mergeCell ref="B19:C19"/>
    <mergeCell ref="B16:C16"/>
    <mergeCell ref="B17:C17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60A2BA94DE1D46BDEA1115CD4F32C4" ma:contentTypeVersion="17" ma:contentTypeDescription="Create a new document." ma:contentTypeScope="" ma:versionID="b9f6c43d95f1d78cbd915b3c98f3f55e">
  <xsd:schema xmlns:xsd="http://www.w3.org/2001/XMLSchema" xmlns:xs="http://www.w3.org/2001/XMLSchema" xmlns:p="http://schemas.microsoft.com/office/2006/metadata/properties" xmlns:ns2="906476d9-6407-4585-b49d-7b5e1fbcab5d" xmlns:ns3="801e580e-d666-4be5-a767-cbbeb097c09c" targetNamespace="http://schemas.microsoft.com/office/2006/metadata/properties" ma:root="true" ma:fieldsID="1f1ff5916b420f4099a7067345b99aac" ns2:_="" ns3:_="">
    <xsd:import namespace="906476d9-6407-4585-b49d-7b5e1fbcab5d"/>
    <xsd:import namespace="801e580e-d666-4be5-a767-cbbeb097c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76d9-6407-4585-b49d-7b5e1fbca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f4d3b12-2117-417e-a026-30920583f2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580e-d666-4be5-a767-cbbeb097c09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5e8d3c4-988c-4d78-8486-072827306f42}" ma:internalName="TaxCatchAll" ma:showField="CatchAllData" ma:web="801e580e-d666-4be5-a767-cbbeb097c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52B3A3-CFBE-4148-8B4C-23E3490DE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76d9-6407-4585-b49d-7b5e1fbcab5d"/>
    <ds:schemaRef ds:uri="801e580e-d666-4be5-a767-cbbeb097c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A524CD-C831-4C7A-986C-84DBFE5183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Xianyong Zhou</dc:creator>
  <cp:lastModifiedBy>Maria Papadopoulou</cp:lastModifiedBy>
  <dcterms:created xsi:type="dcterms:W3CDTF">2016-06-22T15:15:47Z</dcterms:created>
  <dcterms:modified xsi:type="dcterms:W3CDTF">2025-12-19T11:18:58Z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